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<sst xmlns="http://schemas.openxmlformats.org/spreadsheetml/2006/main" count="775" uniqueCount="736">
  <si>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</si>
  <si>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</si>
  <si>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</si>
  <si>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</si>
  <si>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</si>
  <si>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</si>
  <si>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</si>
  <si>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</si>
  <si>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</si>
  <si>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</si>
  <si>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</si>
  <si>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</si>
  <si>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</si>
  <si>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</si>
  <si>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</si>
  <si>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</si>
  <si>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</si>
  <si>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</si>
  <si>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</si>
  <si>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</si>
  <si>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</si>
  <si>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</si>
  <si>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</si>
  <si>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</si>
  <si>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</si>
  <si>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</si>
  <si>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</si>
  <si>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</si>
  <si>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</si>
  <si>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</si>
  <si>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</si>
  <si>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</si>
  <si>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</si>
  <si>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</si>
  <si>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</si>
  <si>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</si>
  <si>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</si>
  <si>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</si>
  <si>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</si>
  <si>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</si>
  <si>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</si>
  <si>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</si>
  <si>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</si>
  <si>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</si>
  <si>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</si>
  <si>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</si>
  <si>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</si>
  <si>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</si>
  <si>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</si>
  <si>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</si>
  <si>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</si>
  <si>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</si>
  <si>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</si>
  <si>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</si>
  <si>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</si>
  <si>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</si>
  <si>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</si>
  <si>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</si>
  <si>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</si>
  <si>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</si>
  <si>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</si>
  <si>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</si>
  <si>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</si>
  <si>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</si>
  <si>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</si>
  <si>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</si>
  <si>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</si>
  <si>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</si>
  <si>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</si>
  <si>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</si>
  <si>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</si>
  <si>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</si>
  <si>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</si>
  <si>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</si>
  <si>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</si>
  <si>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</si>
  <si>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</si>
  <si>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</si>
  <si>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</si>
  <si>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</si>
  <si>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</si>
  <si>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</si>
  <si>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</si>
  <si>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</si>
  <si>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</si>
  <si>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</si>
  <si>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</si>
  <si>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</si>
  <si>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</si>
  <si>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</si>
  <si>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</si>
  <si>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</si>
  <si>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</si>
  <si>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</si>
  <si>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</si>
  <si>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</si>
  <si>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</si>
  <si>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</si>
  <si>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</si>
  <si>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</si>
  <si>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</si>
  <si>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</si>
  <si>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</si>
  <si>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</si>
  <si>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</si>
  <si>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</si>
  <si>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</si>
  <si>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</si>
  <si>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</si>
  <si>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</si>
  <si>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</si>
  <si>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</si>
  <si>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</si>
  <si>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</si>
  <si>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</si>
  <si>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</si>
  <si>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</si>
  <si>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</si>
  <si>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</si>
  <si>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</si>
  <si>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</si>
  <si>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</si>
  <si>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</si>
  <si>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</si>
  <si>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МКУ ДО "Дом пионеров и школьников Медвенского района"</t>
  </si>
  <si>
    <t>307030, Курская область, Медвенский район, п. Медвенка, ул. Певнева, д. 1</t>
  </si>
  <si>
    <t>директор</t>
  </si>
  <si>
    <t>Анахина Л.М.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</si>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</sst>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8"/>
      <color indexed="56"/>
      <name val="Cambri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24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24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0" borderId="0" xfId="0" applyFont="1" applyFill="1" applyAlignment="1" applyProtection="1">
      <alignment/>
      <protection hidden="1"/>
    </xf>
    <xf numFmtId="0" fontId="7" fillId="3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1" borderId="0" xfId="0" applyFont="1" applyFill="1" applyAlignment="1">
      <alignment/>
    </xf>
    <xf numFmtId="3" fontId="0" fillId="31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1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1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24" borderId="18" xfId="0" applyNumberFormat="1" applyFont="1" applyFill="1" applyBorder="1" applyAlignment="1" applyProtection="1">
      <alignment horizontal="right" wrapText="1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7" fillId="24" borderId="22" xfId="0" applyFont="1" applyFill="1" applyBorder="1" applyAlignment="1" applyProtection="1">
      <alignment horizontal="left" vertical="center"/>
      <protection locked="0"/>
    </xf>
    <xf numFmtId="0" fontId="7" fillId="24" borderId="23" xfId="0" applyFont="1" applyFill="1" applyBorder="1" applyAlignment="1" applyProtection="1">
      <alignment horizontal="left" vertical="center"/>
      <protection locked="0"/>
    </xf>
    <xf numFmtId="0" fontId="7" fillId="24" borderId="18" xfId="0" applyFont="1" applyFill="1" applyBorder="1" applyAlignment="1" applyProtection="1">
      <alignment horizontal="left" vertical="center"/>
      <protection locked="0"/>
    </xf>
    <xf numFmtId="0" fontId="7" fillId="24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24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3" fontId="1" fillId="24" borderId="13" xfId="0" applyNumberFormat="1" applyFont="1" applyFill="1" applyBorder="1" applyAlignment="1" applyProtection="1">
      <alignment horizontal="center" vertical="center"/>
      <protection locked="0"/>
    </xf>
    <xf numFmtId="178" fontId="1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8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500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501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596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513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502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2016</v>
      </c>
      <c r="AR20" s="143"/>
      <c r="AS20" s="143"/>
      <c r="AT20" s="129" t="s">
        <v>503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504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505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512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568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567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595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569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506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507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124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508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125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509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510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511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23028863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"2010,2011,2012,2013,2014,2015,2016"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32">
      <selection activeCell="P48" sqref="P48:Q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585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483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369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334</v>
      </c>
      <c r="P19" s="1" t="s">
        <v>484</v>
      </c>
      <c r="Q19" s="1" t="s">
        <v>485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586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3247</v>
      </c>
      <c r="Q21" s="66"/>
    </row>
    <row r="22" spans="1:17" ht="25.5">
      <c r="A22" s="3" t="s">
        <v>486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2858</v>
      </c>
      <c r="Q22" s="66"/>
    </row>
    <row r="23" spans="1:17" ht="15.75">
      <c r="A23" s="3" t="s">
        <v>514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1998</v>
      </c>
      <c r="Q23" s="66"/>
    </row>
    <row r="24" spans="1:17" ht="25.5">
      <c r="A24" s="7" t="s">
        <v>515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133</v>
      </c>
      <c r="Q24" s="66"/>
    </row>
    <row r="25" spans="1:17" ht="15.75">
      <c r="A25" s="7" t="s">
        <v>516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1786</v>
      </c>
      <c r="Q25" s="66"/>
    </row>
    <row r="26" spans="1:17" ht="15.75">
      <c r="A26" s="7" t="s">
        <v>517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/>
    </row>
    <row r="27" spans="1:17" ht="15.75">
      <c r="A27" s="7" t="s">
        <v>518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/>
    </row>
    <row r="28" spans="1:17" ht="15.75">
      <c r="A28" s="7" t="s">
        <v>519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79</v>
      </c>
      <c r="Q28" s="66"/>
    </row>
    <row r="29" spans="1:17" ht="15.75">
      <c r="A29" s="3" t="s">
        <v>520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209</v>
      </c>
      <c r="Q29" s="66"/>
    </row>
    <row r="30" spans="1:17" ht="15.75">
      <c r="A30" s="3" t="s">
        <v>521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651</v>
      </c>
      <c r="Q30" s="66"/>
    </row>
    <row r="31" spans="1:17" ht="15.75">
      <c r="A31" s="3" t="s">
        <v>487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389</v>
      </c>
      <c r="Q31" s="66"/>
    </row>
    <row r="32" spans="1:17" ht="15.75">
      <c r="A32" s="3" t="s">
        <v>491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25</v>
      </c>
      <c r="Q32" s="66"/>
    </row>
    <row r="33" spans="1:17" ht="15.75">
      <c r="A33" s="3" t="s">
        <v>492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/>
    </row>
    <row r="34" spans="1:17" ht="15.75">
      <c r="A34" s="3" t="s">
        <v>493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153</v>
      </c>
      <c r="Q34" s="66"/>
    </row>
    <row r="35" spans="1:17" ht="15.75">
      <c r="A35" s="3" t="s">
        <v>494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/>
    </row>
    <row r="36" spans="1:17" ht="15.75">
      <c r="A36" s="3" t="s">
        <v>495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173</v>
      </c>
      <c r="Q36" s="66"/>
    </row>
    <row r="37" spans="1:17" ht="15.75">
      <c r="A37" s="3" t="s">
        <v>496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38</v>
      </c>
      <c r="Q37" s="66"/>
    </row>
    <row r="38" spans="1:17" ht="15.75">
      <c r="A38" s="3" t="s">
        <v>488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/>
    </row>
    <row r="39" spans="1:17" ht="15.75">
      <c r="A39" s="3" t="s">
        <v>489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0</v>
      </c>
      <c r="Q39" s="66"/>
    </row>
    <row r="40" spans="1:17" ht="15.75">
      <c r="A40" s="3" t="s">
        <v>490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/>
    </row>
    <row r="44" spans="1:15" s="5" customFormat="1" ht="38.25" customHeight="1">
      <c r="A44" s="163" t="s">
        <v>498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499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126</v>
      </c>
      <c r="Q45" s="162"/>
      <c r="S45" s="162" t="s">
        <v>127</v>
      </c>
      <c r="T45" s="162"/>
      <c r="U45" s="162"/>
      <c r="W45" s="33"/>
    </row>
    <row r="46" spans="16:23" s="5" customFormat="1" ht="12.75">
      <c r="P46" s="110" t="s">
        <v>417</v>
      </c>
      <c r="Q46" s="110"/>
      <c r="S46" s="110" t="s">
        <v>497</v>
      </c>
      <c r="T46" s="110"/>
      <c r="U46" s="110"/>
      <c r="W46" s="21" t="s">
        <v>418</v>
      </c>
    </row>
    <row r="47" s="5" customFormat="1" ht="12.75"/>
    <row r="48" spans="15:21" s="5" customFormat="1" ht="15.75">
      <c r="O48" s="32"/>
      <c r="P48" s="166">
        <v>84714642282</v>
      </c>
      <c r="Q48" s="162"/>
      <c r="S48" s="167">
        <v>42760</v>
      </c>
      <c r="T48" s="167"/>
      <c r="U48" s="167"/>
    </row>
    <row r="49" spans="16:21" s="5" customFormat="1" ht="12.75">
      <c r="P49" s="110" t="s">
        <v>419</v>
      </c>
      <c r="Q49" s="110"/>
      <c r="S49" s="165" t="s">
        <v>420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527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526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8" t="s">
        <v>342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8" t="s">
        <v>334</v>
      </c>
      <c r="P18" s="168" t="s">
        <v>343</v>
      </c>
      <c r="Q18" s="168"/>
    </row>
    <row r="19" spans="1:17" ht="30" customHeight="1">
      <c r="A19" s="16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8"/>
      <c r="P19" s="10" t="s">
        <v>344</v>
      </c>
      <c r="Q19" s="10" t="s">
        <v>523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347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354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355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356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357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358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359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360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361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524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525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526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378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334</v>
      </c>
      <c r="P19" s="1" t="s">
        <v>528</v>
      </c>
      <c r="Q19" s="1" t="s">
        <v>529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344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378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334</v>
      </c>
      <c r="P19" s="1" t="s">
        <v>438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597</v>
      </c>
      <c r="B1" s="69"/>
      <c r="C1" s="69"/>
      <c r="D1" s="68"/>
      <c r="E1" s="69"/>
      <c r="F1" s="69"/>
      <c r="G1" s="69"/>
      <c r="H1" s="69"/>
      <c r="J1" s="70" t="s">
        <v>598</v>
      </c>
      <c r="K1" s="70"/>
      <c r="L1" s="71"/>
      <c r="M1" s="71"/>
      <c r="O1" s="70" t="s">
        <v>599</v>
      </c>
      <c r="P1" s="71"/>
    </row>
    <row r="2" spans="1:16" ht="12.75">
      <c r="A2" s="72" t="s">
        <v>600</v>
      </c>
      <c r="B2" s="72" t="s">
        <v>601</v>
      </c>
      <c r="C2" s="72" t="s">
        <v>602</v>
      </c>
      <c r="D2" s="72" t="s">
        <v>603</v>
      </c>
      <c r="E2" s="72" t="s">
        <v>604</v>
      </c>
      <c r="F2" s="72" t="s">
        <v>605</v>
      </c>
      <c r="G2" s="72" t="s">
        <v>606</v>
      </c>
      <c r="H2" s="72" t="s">
        <v>607</v>
      </c>
      <c r="J2" s="73" t="s">
        <v>608</v>
      </c>
      <c r="K2" s="73" t="s">
        <v>610</v>
      </c>
      <c r="L2" s="73" t="s">
        <v>604</v>
      </c>
      <c r="M2" s="73" t="s">
        <v>611</v>
      </c>
      <c r="O2" s="74" t="s">
        <v>612</v>
      </c>
      <c r="P2" s="74" t="s">
        <v>613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614</v>
      </c>
      <c r="K3" s="5">
        <v>1</v>
      </c>
      <c r="L3" s="5" t="s">
        <v>615</v>
      </c>
      <c r="M3" s="5" t="s">
        <v>512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616</v>
      </c>
      <c r="H4" s="5">
        <f>IF(LEN(P_1)&lt;&gt;0,0,1)</f>
        <v>0</v>
      </c>
      <c r="J4" s="5" t="s">
        <v>617</v>
      </c>
      <c r="K4" s="5">
        <v>2</v>
      </c>
      <c r="L4" s="5" t="s">
        <v>618</v>
      </c>
      <c r="M4" s="5" t="str">
        <f>IF(P_1=0,"Нет данных",P_1)</f>
        <v>МКУ ДО "Дом пионеров и школьников Медвенского района"</v>
      </c>
      <c r="O4" s="77">
        <f ca="1">TODAY()</f>
        <v>42790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619</v>
      </c>
      <c r="H5" s="5">
        <f>IF(LEN(P_2)&lt;&gt;0,0,1)</f>
        <v>0</v>
      </c>
      <c r="J5" s="5" t="s">
        <v>620</v>
      </c>
      <c r="K5" s="5">
        <v>3</v>
      </c>
      <c r="L5" s="5" t="s">
        <v>621</v>
      </c>
      <c r="M5" s="5" t="str">
        <f>IF(P_2=0,"Нет данных",P_2)</f>
        <v>307030, Курская область, Медвенский район, п. Медвенка, ул. Певнева, д. 1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622</v>
      </c>
      <c r="H6" s="5">
        <f>IF(LEN(P_3)&lt;&gt;0,0,1)</f>
        <v>0</v>
      </c>
      <c r="J6" s="5" t="s">
        <v>623</v>
      </c>
      <c r="K6" s="5">
        <v>4</v>
      </c>
      <c r="L6" s="5" t="s">
        <v>624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625</v>
      </c>
      <c r="H7" s="5">
        <f>IF(LEN(P_4)&lt;&gt;0,0,1)</f>
        <v>0</v>
      </c>
      <c r="J7" s="5" t="s">
        <v>626</v>
      </c>
      <c r="K7" s="5">
        <v>5</v>
      </c>
      <c r="L7" s="5" t="s">
        <v>627</v>
      </c>
      <c r="M7" s="5">
        <f>IF(P_4=0,"Нет данных",P_4)</f>
        <v>23028863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628</v>
      </c>
      <c r="H8" s="5">
        <f>IF(LEN(R_1)&lt;&gt;0,0,1)</f>
        <v>0</v>
      </c>
      <c r="J8" s="78" t="s">
        <v>629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630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631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632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634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635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636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637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638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639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640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641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642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643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644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645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646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647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648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649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650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651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652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653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654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655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656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657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658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659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660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661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662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663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664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665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666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667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668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669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670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671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672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673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674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675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676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677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678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679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680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681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682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683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684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685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686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687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688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689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690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691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692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693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694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695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696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697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698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699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700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701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702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703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704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705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706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707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708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709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710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711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712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713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714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715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716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717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718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719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720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721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722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723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724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725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726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727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728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729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730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731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732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733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734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735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0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1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10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11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12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13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14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15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16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17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18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19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32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33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34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35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38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39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40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41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42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43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44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45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46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47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48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49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50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51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52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53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54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55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56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57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58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59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60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61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62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63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64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65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66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68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69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78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79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80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81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82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83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84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85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86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87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88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89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90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91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92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93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94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95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96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97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98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99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100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101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102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103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104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105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106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107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108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109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110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111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112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113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114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115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116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117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118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119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120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121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122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123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128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129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130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131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132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133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134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135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136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137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138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139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140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141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142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143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144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145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146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147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148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149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150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151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152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153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154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155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156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157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158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159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160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161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162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163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164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165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166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167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168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169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170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171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172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173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174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175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176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177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178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179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180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181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182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183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184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185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186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187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188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189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190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191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192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193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194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195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196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197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198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199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200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201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202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203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204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205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206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207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208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209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210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211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212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213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214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215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216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217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218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219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220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221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222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223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224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225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226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227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228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229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230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231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232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233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234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235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236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237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238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239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240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241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242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243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244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245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246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247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248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249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250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251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252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253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254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255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256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257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258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259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260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261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262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263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264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265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266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267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268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269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270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271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272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273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274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275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276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277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278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279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280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281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282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283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284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285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286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287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288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289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290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291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292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293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294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295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296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297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298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299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300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301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302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303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304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305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306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307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308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309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310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311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312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71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70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72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73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609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74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75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76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77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313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314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315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316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317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318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319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320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321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322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323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324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325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326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327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328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329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332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330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331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37</v>
      </c>
      <c r="H454">
        <f>IF('Раздел 8'!P23-'Раздел 8'!P29=SUM('Раздел 9'!Q21,'Раздел 9'!Q40),0,1)</f>
        <v>0</v>
      </c>
    </row>
    <row r="455" ht="12.75">
      <c r="A455" s="78" t="s">
        <v>633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364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365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333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334</v>
      </c>
      <c r="P19" s="1" t="s">
        <v>335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336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522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337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338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339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340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341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V26" sqref="V26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366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367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342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334</v>
      </c>
      <c r="P17" s="156" t="s">
        <v>350</v>
      </c>
      <c r="Q17" s="156"/>
      <c r="R17" s="156" t="s">
        <v>343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344</v>
      </c>
      <c r="Q18" s="156" t="s">
        <v>353</v>
      </c>
      <c r="R18" s="156" t="s">
        <v>344</v>
      </c>
      <c r="S18" s="156" t="s">
        <v>345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352</v>
      </c>
      <c r="T19" s="1" t="s">
        <v>351</v>
      </c>
      <c r="U19" s="1" t="s">
        <v>575</v>
      </c>
      <c r="V19" s="1" t="s">
        <v>346</v>
      </c>
      <c r="W19" s="1" t="s">
        <v>532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38</v>
      </c>
      <c r="Q21" s="8">
        <v>23</v>
      </c>
      <c r="R21" s="8">
        <v>380</v>
      </c>
      <c r="S21" s="8">
        <v>56</v>
      </c>
      <c r="T21" s="8">
        <v>260</v>
      </c>
      <c r="U21" s="8">
        <v>0</v>
      </c>
      <c r="V21" s="8">
        <v>1</v>
      </c>
      <c r="W21" s="8">
        <v>0</v>
      </c>
    </row>
    <row r="22" spans="1:23" ht="25.5">
      <c r="A22" s="7" t="s">
        <v>354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4</v>
      </c>
      <c r="Q22" s="8">
        <v>2</v>
      </c>
      <c r="R22" s="8">
        <v>31</v>
      </c>
      <c r="S22" s="8">
        <v>0</v>
      </c>
      <c r="T22" s="8">
        <v>15</v>
      </c>
      <c r="U22" s="8">
        <v>0</v>
      </c>
      <c r="V22" s="8">
        <v>0</v>
      </c>
      <c r="W22" s="8">
        <v>0</v>
      </c>
    </row>
    <row r="23" spans="1:23" ht="15.75">
      <c r="A23" s="7" t="s">
        <v>355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356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5</v>
      </c>
      <c r="Q24" s="8">
        <v>2</v>
      </c>
      <c r="R24" s="8">
        <v>48</v>
      </c>
      <c r="S24" s="8">
        <v>12</v>
      </c>
      <c r="T24" s="8">
        <v>24</v>
      </c>
      <c r="U24" s="8">
        <v>0</v>
      </c>
      <c r="V24" s="8">
        <v>0</v>
      </c>
      <c r="W24" s="8">
        <v>0</v>
      </c>
    </row>
    <row r="25" spans="1:23" ht="15.75">
      <c r="A25" s="7" t="s">
        <v>357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9</v>
      </c>
      <c r="Q25" s="8">
        <v>7</v>
      </c>
      <c r="R25" s="8">
        <v>104</v>
      </c>
      <c r="S25" s="8">
        <v>14</v>
      </c>
      <c r="T25" s="8">
        <v>88</v>
      </c>
      <c r="U25" s="8">
        <v>0</v>
      </c>
      <c r="V25" s="8">
        <v>0</v>
      </c>
      <c r="W25" s="8">
        <v>0</v>
      </c>
    </row>
    <row r="26" spans="1:23" ht="15.75">
      <c r="A26" s="7" t="s">
        <v>358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6</v>
      </c>
      <c r="Q26" s="8">
        <v>5</v>
      </c>
      <c r="R26" s="8">
        <v>57</v>
      </c>
      <c r="S26" s="8">
        <v>6</v>
      </c>
      <c r="T26" s="8">
        <v>49</v>
      </c>
      <c r="U26" s="8">
        <v>0</v>
      </c>
      <c r="V26" s="8">
        <v>1</v>
      </c>
      <c r="W26" s="8">
        <v>0</v>
      </c>
    </row>
    <row r="27" spans="1:23" ht="15.75">
      <c r="A27" s="7" t="s">
        <v>359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14</v>
      </c>
      <c r="Q27" s="8">
        <v>7</v>
      </c>
      <c r="R27" s="8">
        <v>140</v>
      </c>
      <c r="S27" s="8">
        <v>24</v>
      </c>
      <c r="T27" s="8">
        <v>84</v>
      </c>
      <c r="U27" s="8">
        <v>0</v>
      </c>
      <c r="V27" s="8">
        <v>0</v>
      </c>
      <c r="W27" s="8">
        <v>0</v>
      </c>
    </row>
    <row r="28" spans="1:23" ht="15.75">
      <c r="A28" s="7" t="s">
        <v>360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361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348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349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23</v>
      </c>
      <c r="Q31" s="8">
        <v>15</v>
      </c>
      <c r="R31" s="8">
        <v>175</v>
      </c>
      <c r="S31" s="8">
        <v>29</v>
      </c>
      <c r="T31" s="8">
        <v>175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571</v>
      </c>
      <c r="O17" s="152"/>
      <c r="P17" s="152"/>
      <c r="Q17" s="152"/>
      <c r="R17" s="152"/>
      <c r="S17" s="152"/>
      <c r="T17" s="152"/>
    </row>
    <row r="18" spans="15:20" ht="12.75">
      <c r="O18" s="157" t="s">
        <v>368</v>
      </c>
      <c r="P18" s="157"/>
      <c r="Q18" s="157"/>
      <c r="R18" s="157"/>
      <c r="S18" s="157"/>
      <c r="T18" s="157"/>
    </row>
    <row r="19" spans="14:20" ht="76.5">
      <c r="N19" s="64"/>
      <c r="O19" s="10" t="s">
        <v>334</v>
      </c>
      <c r="P19" s="10" t="s">
        <v>362</v>
      </c>
      <c r="Q19" s="10" t="s">
        <v>363</v>
      </c>
      <c r="R19" s="10" t="s">
        <v>576</v>
      </c>
      <c r="S19" s="10" t="s">
        <v>590</v>
      </c>
      <c r="T19" s="10" t="s">
        <v>534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344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533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377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369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334</v>
      </c>
      <c r="P19" s="1" t="s">
        <v>370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371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372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373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375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104</v>
      </c>
    </row>
    <row r="25" spans="1:16" ht="15.75">
      <c r="A25" s="7" t="s">
        <v>376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38</v>
      </c>
    </row>
    <row r="26" spans="1:16" ht="15.75">
      <c r="A26" s="3" t="s">
        <v>577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374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1" sqref="Q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383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384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378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334</v>
      </c>
      <c r="P18" s="156" t="s">
        <v>379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380</v>
      </c>
      <c r="Q19" s="1" t="s">
        <v>381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578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24</v>
      </c>
      <c r="Q21" s="8">
        <v>19</v>
      </c>
    </row>
    <row r="22" spans="1:17" ht="15.75">
      <c r="A22" s="7" t="s">
        <v>579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137</v>
      </c>
      <c r="Q22" s="8">
        <v>86</v>
      </c>
    </row>
    <row r="23" spans="1:17" ht="15.75">
      <c r="A23" s="7" t="s">
        <v>580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179</v>
      </c>
      <c r="Q23" s="8">
        <v>100</v>
      </c>
    </row>
    <row r="24" spans="1:17" ht="15.75">
      <c r="A24" s="7" t="s">
        <v>581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39</v>
      </c>
      <c r="Q24" s="8">
        <v>28</v>
      </c>
    </row>
    <row r="25" spans="1:17" ht="15.75">
      <c r="A25" s="7" t="s">
        <v>582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</v>
      </c>
      <c r="Q25" s="8">
        <v>0</v>
      </c>
    </row>
    <row r="26" spans="1:17" ht="15.75">
      <c r="A26" s="7" t="s">
        <v>382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380</v>
      </c>
      <c r="Q26" s="8">
        <v>233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tabSelected="1" zoomScalePageLayoutView="0" workbookViewId="0" topLeftCell="AA15">
      <selection activeCell="U25" sqref="U25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572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436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378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334</v>
      </c>
      <c r="P17" s="156" t="s">
        <v>385</v>
      </c>
      <c r="Q17" s="156" t="s">
        <v>386</v>
      </c>
      <c r="R17" s="159" t="s">
        <v>434</v>
      </c>
      <c r="S17" s="156" t="s">
        <v>594</v>
      </c>
      <c r="T17" s="156" t="s">
        <v>387</v>
      </c>
      <c r="U17" s="156"/>
      <c r="V17" s="156"/>
      <c r="W17" s="156"/>
      <c r="X17" s="156"/>
      <c r="Y17" s="156"/>
      <c r="Z17" s="156"/>
      <c r="AA17" s="156" t="s">
        <v>388</v>
      </c>
      <c r="AB17" s="156"/>
      <c r="AC17" s="156" t="s">
        <v>389</v>
      </c>
      <c r="AD17" s="156"/>
      <c r="AE17" s="156"/>
      <c r="AF17" s="156"/>
      <c r="AG17" s="156"/>
      <c r="AH17" s="156"/>
      <c r="AI17" s="156" t="s">
        <v>536</v>
      </c>
      <c r="AJ17" s="156"/>
      <c r="AK17" s="156"/>
      <c r="AL17" s="156"/>
      <c r="AM17" s="156"/>
      <c r="AN17" s="156" t="s">
        <v>535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390</v>
      </c>
      <c r="U18" s="156"/>
      <c r="V18" s="156" t="s">
        <v>391</v>
      </c>
      <c r="W18" s="156" t="s">
        <v>392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393</v>
      </c>
      <c r="U19" s="1" t="s">
        <v>394</v>
      </c>
      <c r="V19" s="156"/>
      <c r="W19" s="1" t="s">
        <v>395</v>
      </c>
      <c r="X19" s="1" t="s">
        <v>396</v>
      </c>
      <c r="Y19" s="1" t="s">
        <v>397</v>
      </c>
      <c r="Z19" s="1" t="s">
        <v>398</v>
      </c>
      <c r="AA19" s="1" t="s">
        <v>380</v>
      </c>
      <c r="AB19" s="1" t="s">
        <v>423</v>
      </c>
      <c r="AC19" s="1" t="s">
        <v>399</v>
      </c>
      <c r="AD19" s="1" t="s">
        <v>421</v>
      </c>
      <c r="AE19" s="1" t="s">
        <v>400</v>
      </c>
      <c r="AF19" s="1" t="s">
        <v>422</v>
      </c>
      <c r="AG19" s="1" t="s">
        <v>401</v>
      </c>
      <c r="AH19" s="1" t="s">
        <v>402</v>
      </c>
      <c r="AI19" s="1" t="s">
        <v>403</v>
      </c>
      <c r="AJ19" s="1" t="s">
        <v>404</v>
      </c>
      <c r="AK19" s="1" t="s">
        <v>405</v>
      </c>
      <c r="AL19" s="1" t="s">
        <v>406</v>
      </c>
      <c r="AM19" s="1" t="s">
        <v>583</v>
      </c>
      <c r="AN19" s="1" t="s">
        <v>435</v>
      </c>
      <c r="AO19" s="1" t="s">
        <v>407</v>
      </c>
      <c r="AP19" s="1" t="s">
        <v>538</v>
      </c>
      <c r="AQ19" s="1" t="s">
        <v>537</v>
      </c>
      <c r="AR19" s="1" t="s">
        <v>584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424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20</v>
      </c>
      <c r="Q21" s="8">
        <v>0</v>
      </c>
      <c r="R21" s="8">
        <v>10</v>
      </c>
      <c r="S21" s="8">
        <v>10</v>
      </c>
      <c r="T21" s="8">
        <v>12</v>
      </c>
      <c r="U21" s="8">
        <v>8</v>
      </c>
      <c r="V21" s="8">
        <v>1</v>
      </c>
      <c r="W21" s="8">
        <v>1</v>
      </c>
      <c r="X21" s="8">
        <v>8</v>
      </c>
      <c r="Y21" s="8">
        <v>0</v>
      </c>
      <c r="Z21" s="8">
        <v>11</v>
      </c>
      <c r="AA21" s="8">
        <v>10</v>
      </c>
      <c r="AB21" s="8">
        <v>5</v>
      </c>
      <c r="AC21" s="8">
        <v>14</v>
      </c>
      <c r="AD21" s="8">
        <v>12</v>
      </c>
      <c r="AE21" s="8">
        <v>5</v>
      </c>
      <c r="AF21" s="8">
        <v>3</v>
      </c>
      <c r="AG21" s="8">
        <v>0</v>
      </c>
      <c r="AH21" s="8">
        <v>1</v>
      </c>
      <c r="AI21" s="8">
        <v>2</v>
      </c>
      <c r="AJ21" s="8">
        <v>2</v>
      </c>
      <c r="AK21" s="8">
        <v>3</v>
      </c>
      <c r="AL21" s="8">
        <v>10</v>
      </c>
      <c r="AM21" s="8">
        <v>3</v>
      </c>
      <c r="AN21" s="8">
        <v>3</v>
      </c>
      <c r="AO21" s="8">
        <v>6</v>
      </c>
      <c r="AP21" s="8">
        <v>11</v>
      </c>
      <c r="AQ21" s="8">
        <v>1</v>
      </c>
      <c r="AR21" s="8">
        <v>1</v>
      </c>
    </row>
    <row r="22" spans="1:44" ht="30" customHeight="1">
      <c r="A22" s="7" t="s">
        <v>408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1</v>
      </c>
      <c r="T22" s="8">
        <v>1</v>
      </c>
      <c r="U22" s="8">
        <v>0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0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30" customHeight="1">
      <c r="A23" s="7" t="s">
        <v>425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1</v>
      </c>
      <c r="U23" s="8">
        <v>0</v>
      </c>
      <c r="V23" s="8">
        <v>0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426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409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410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427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18</v>
      </c>
      <c r="Q27" s="8">
        <v>0</v>
      </c>
      <c r="R27" s="8">
        <v>8</v>
      </c>
      <c r="S27" s="8">
        <v>8</v>
      </c>
      <c r="T27" s="8">
        <v>11</v>
      </c>
      <c r="U27" s="8">
        <v>7</v>
      </c>
      <c r="V27" s="8">
        <v>1</v>
      </c>
      <c r="W27" s="8">
        <v>1</v>
      </c>
      <c r="X27" s="8">
        <v>7</v>
      </c>
      <c r="Y27" s="8">
        <v>0</v>
      </c>
      <c r="Z27" s="8">
        <v>10</v>
      </c>
      <c r="AA27" s="8">
        <v>10</v>
      </c>
      <c r="AB27" s="8">
        <v>5</v>
      </c>
      <c r="AC27" s="8">
        <v>13</v>
      </c>
      <c r="AD27" s="8">
        <v>12</v>
      </c>
      <c r="AE27" s="8">
        <v>5</v>
      </c>
      <c r="AF27" s="8">
        <v>3</v>
      </c>
      <c r="AG27" s="8">
        <v>0</v>
      </c>
      <c r="AH27" s="8">
        <v>0</v>
      </c>
      <c r="AI27" s="8">
        <v>2</v>
      </c>
      <c r="AJ27" s="8">
        <v>2</v>
      </c>
      <c r="AK27" s="8">
        <v>3</v>
      </c>
      <c r="AL27" s="8">
        <v>9</v>
      </c>
      <c r="AM27" s="8">
        <v>2</v>
      </c>
      <c r="AN27" s="8">
        <v>3</v>
      </c>
      <c r="AO27" s="8">
        <v>6</v>
      </c>
      <c r="AP27" s="8">
        <v>9</v>
      </c>
      <c r="AQ27" s="8">
        <v>1</v>
      </c>
      <c r="AR27" s="8">
        <v>1</v>
      </c>
    </row>
    <row r="28" spans="1:44" ht="30" customHeight="1">
      <c r="A28" s="24" t="s">
        <v>428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429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16</v>
      </c>
      <c r="Q29" s="8">
        <v>0</v>
      </c>
      <c r="R29" s="8">
        <v>6</v>
      </c>
      <c r="S29" s="8">
        <v>6</v>
      </c>
      <c r="T29" s="8">
        <v>11</v>
      </c>
      <c r="U29" s="8">
        <v>5</v>
      </c>
      <c r="V29" s="8">
        <v>0</v>
      </c>
      <c r="W29" s="8">
        <v>1</v>
      </c>
      <c r="X29" s="8">
        <v>6</v>
      </c>
      <c r="Y29" s="8">
        <v>0</v>
      </c>
      <c r="Z29" s="8">
        <v>9</v>
      </c>
      <c r="AA29" s="8">
        <v>10</v>
      </c>
      <c r="AB29" s="8">
        <v>5</v>
      </c>
      <c r="AC29" s="8">
        <v>12</v>
      </c>
      <c r="AD29" s="8">
        <v>12</v>
      </c>
      <c r="AE29" s="8">
        <v>4</v>
      </c>
      <c r="AF29" s="8">
        <v>3</v>
      </c>
      <c r="AG29" s="8">
        <v>0</v>
      </c>
      <c r="AH29" s="8">
        <v>0</v>
      </c>
      <c r="AI29" s="8">
        <v>1</v>
      </c>
      <c r="AJ29" s="8">
        <v>2</v>
      </c>
      <c r="AK29" s="8">
        <v>2</v>
      </c>
      <c r="AL29" s="8">
        <v>9</v>
      </c>
      <c r="AM29" s="8">
        <v>2</v>
      </c>
      <c r="AN29" s="8">
        <v>3</v>
      </c>
      <c r="AO29" s="8">
        <v>4</v>
      </c>
      <c r="AP29" s="8">
        <v>9</v>
      </c>
      <c r="AQ29" s="8">
        <v>1</v>
      </c>
      <c r="AR29" s="8">
        <v>1</v>
      </c>
    </row>
    <row r="30" spans="1:44" ht="19.5" customHeight="1">
      <c r="A30" s="3" t="s">
        <v>430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411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431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432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2</v>
      </c>
      <c r="Q33" s="8">
        <v>0</v>
      </c>
      <c r="R33" s="8">
        <v>2</v>
      </c>
      <c r="S33" s="8">
        <v>2</v>
      </c>
      <c r="T33" s="8">
        <v>0</v>
      </c>
      <c r="U33" s="8">
        <v>2</v>
      </c>
      <c r="V33" s="8">
        <v>1</v>
      </c>
      <c r="W33" s="8">
        <v>0</v>
      </c>
      <c r="X33" s="8">
        <v>1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0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0</v>
      </c>
      <c r="AK33" s="8">
        <v>1</v>
      </c>
      <c r="AL33" s="8">
        <v>0</v>
      </c>
      <c r="AM33" s="8">
        <v>0</v>
      </c>
      <c r="AN33" s="8">
        <v>0</v>
      </c>
      <c r="AO33" s="8">
        <v>2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412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433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413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</v>
      </c>
      <c r="Q36" s="8">
        <v>0</v>
      </c>
      <c r="R36" s="8">
        <v>1</v>
      </c>
      <c r="S36" s="8">
        <v>1</v>
      </c>
      <c r="T36" s="8">
        <v>0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1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1</v>
      </c>
      <c r="AI36" s="8">
        <v>0</v>
      </c>
      <c r="AJ36" s="8">
        <v>0</v>
      </c>
      <c r="AK36" s="8">
        <v>0</v>
      </c>
      <c r="AL36" s="8">
        <v>0</v>
      </c>
      <c r="AM36" s="8">
        <v>1</v>
      </c>
      <c r="AN36" s="8">
        <v>0</v>
      </c>
      <c r="AO36" s="8">
        <v>0</v>
      </c>
      <c r="AP36" s="8">
        <v>1</v>
      </c>
      <c r="AQ36" s="8">
        <v>0</v>
      </c>
      <c r="AR36" s="8">
        <v>0</v>
      </c>
    </row>
    <row r="37" spans="1:43" ht="60" customHeight="1">
      <c r="A37" s="17" t="s">
        <v>437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414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415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416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591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592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72">
      <selection activeCell="P86" sqref="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593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540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378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334</v>
      </c>
      <c r="P19" s="1" t="s">
        <v>438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439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440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283</v>
      </c>
    </row>
    <row r="23" spans="1:16" ht="15.75">
      <c r="A23" s="7" t="s">
        <v>541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5</v>
      </c>
    </row>
    <row r="24" spans="1:16" ht="15.75">
      <c r="A24" s="7" t="s">
        <v>441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111</v>
      </c>
    </row>
    <row r="25" spans="1:16" ht="15.75">
      <c r="A25" s="7" t="s">
        <v>542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543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442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443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444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445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446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544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545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447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448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546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449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450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451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547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548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452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453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454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453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455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456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457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458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549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587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459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550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551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460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552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</v>
      </c>
    </row>
    <row r="57" spans="1:16" ht="25.5">
      <c r="A57" s="7" t="s">
        <v>461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462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553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554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555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</v>
      </c>
    </row>
    <row r="62" spans="1:16" ht="25.5">
      <c r="A62" s="7" t="s">
        <v>556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463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464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465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>
      <c r="A66" s="7" t="s">
        <v>466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557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558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559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>
      <c r="A70" s="7" t="s">
        <v>560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561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562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467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468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563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469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564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470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471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472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565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2</v>
      </c>
    </row>
    <row r="82" spans="1:16" ht="15.75">
      <c r="A82" s="7" t="s">
        <v>588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473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474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566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589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9" sqref="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573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483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369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334</v>
      </c>
      <c r="P19" s="1" t="s">
        <v>574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475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3246</v>
      </c>
    </row>
    <row r="22" spans="1:16" ht="15.75">
      <c r="A22" s="7" t="s">
        <v>476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3246</v>
      </c>
    </row>
    <row r="23" spans="1:16" ht="15.75">
      <c r="A23" s="7" t="s">
        <v>477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478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479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480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481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482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539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Люда</cp:lastModifiedBy>
  <cp:lastPrinted>2012-08-08T09:31:46Z</cp:lastPrinted>
  <dcterms:created xsi:type="dcterms:W3CDTF">2009-09-17T07:17:02Z</dcterms:created>
  <dcterms:modified xsi:type="dcterms:W3CDTF">2017-02-24T22:50:23Z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